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L:\L2750\Race 2-28-24\Docs\"/>
    </mc:Choice>
  </mc:AlternateContent>
  <xr:revisionPtr revIDLastSave="0" documentId="8_{3BB81B49-241A-434B-8C12-A7729403FDC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29" i="1" l="1"/>
  <c r="B27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B4" i="1"/>
  <c r="E3" i="1"/>
  <c r="D15" i="1" l="1"/>
  <c r="B26" i="1" s="1"/>
  <c r="B28" i="1" s="1"/>
  <c r="B29" i="1" s="1"/>
</calcChain>
</file>

<file path=xl/sharedStrings.xml><?xml version="1.0" encoding="utf-8"?>
<sst xmlns="http://schemas.openxmlformats.org/spreadsheetml/2006/main" count="52" uniqueCount="39">
  <si>
    <t>Unprepared Classification</t>
  </si>
  <si>
    <t>Cubic inches calculation</t>
  </si>
  <si>
    <t>Enter engine displacement (cc)</t>
  </si>
  <si>
    <t>Enter cubic inches</t>
  </si>
  <si>
    <t>Rotary engine? (side port)</t>
  </si>
  <si>
    <t>No</t>
  </si>
  <si>
    <t>Result in cc</t>
  </si>
  <si>
    <t>Actual displacement (cc)</t>
  </si>
  <si>
    <t>Enter vehicle curb weight (lb)</t>
  </si>
  <si>
    <t>OR</t>
  </si>
  <si>
    <t>Enter GVWR (lb), and</t>
  </si>
  <si>
    <t>Select number of passenger seats</t>
  </si>
  <si>
    <t>Factor</t>
  </si>
  <si>
    <t>Adjustment (cc)</t>
  </si>
  <si>
    <t>Variable valve timing?</t>
  </si>
  <si>
    <t>Four-wheel drive or AWD?</t>
  </si>
  <si>
    <t>Wheel size difference (diameter and width) per 0.5 inch (enter total inches)</t>
  </si>
  <si>
    <t>Tire treadwear rating 50–150?</t>
  </si>
  <si>
    <t>6-point roll cage?</t>
  </si>
  <si>
    <t>Select number of valves per cylinder (not including stratified charge)</t>
  </si>
  <si>
    <t>More than one camshaft per bank of cylinders (e.g. DOHC)</t>
  </si>
  <si>
    <t>V type engine configuration?</t>
  </si>
  <si>
    <t>1 venturi or injector per 4 or more cylinders?</t>
  </si>
  <si>
    <t>1 venturi or injector per 2 cylinders?</t>
  </si>
  <si>
    <t>Turbocharger?</t>
  </si>
  <si>
    <t>Supercharger?</t>
  </si>
  <si>
    <t>Intercooler?</t>
  </si>
  <si>
    <t>Excessive sound (over 96 dB) at 50 feet?</t>
  </si>
  <si>
    <t>Diesel?</t>
  </si>
  <si>
    <t>Adjusted Displacement (cc)</t>
  </si>
  <si>
    <t>Vehicle Weight (lb)</t>
  </si>
  <si>
    <t>Displacement Per Pound (cc/lb)</t>
  </si>
  <si>
    <t>Class</t>
  </si>
  <si>
    <t>Class U1 - Unprepared 1 1.550 and above cc/lb</t>
  </si>
  <si>
    <t>Class U2 - Unprepared 2 2WD 1.550 and above cc/lb</t>
  </si>
  <si>
    <t>Class U3 - Unprepared 3 Less than 1.550 cc/lb</t>
  </si>
  <si>
    <t>Class U4 - Unprepared 4 2WD Less than 1.550 cc/lb</t>
  </si>
  <si>
    <t>Class U5 - Unprepared 5 Less than 1.000 cc/lb</t>
  </si>
  <si>
    <t>Class U6 - Unprepared 6 Less than 0.840 cc/lb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</si>
</sst>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rgb="FF000000"/>
      <name val="Arial"/>
      <scheme val="minor"/>
    </font>
    <font>
      <b/>
      <sz val="18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4"/>
      <color theme="1"/>
      <name val="Arial"/>
      <scheme val="minor"/>
    </font>
    <font>
      <b/>
      <sz val="14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2" fontId="3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6"/>
  <sheetViews>
    <sheetView tabSelected="1" workbookViewId="0">
      <selection activeCell="A2" sqref="A2"/>
    </sheetView>
  </sheetViews>
  <sheetFormatPr defaultColWidth="12.6328125" defaultRowHeight="15.75" customHeight="1" x14ac:dyDescent="0.25"/>
  <cols>
    <col min="1" max="1" width="57.26953125" customWidth="1"/>
    <col min="3" max="3" width="10.08984375" customWidth="1"/>
    <col min="4" max="4" width="15.36328125" customWidth="1"/>
    <col min="5" max="5" width="12.36328125" customWidth="1"/>
    <col min="6" max="6" width="13.6328125" customWidth="1"/>
  </cols>
  <sheetData>
    <row r="1" spans="1:6" ht="23" x14ac:dyDescent="0.5">
      <c r="A1" s="1" t="s">
        <v>0</v>
      </c>
      <c r="D1" s="2" t="s">
        <v>1</v>
      </c>
      <c r="F1" s="3"/>
    </row>
    <row r="2" spans="1:6" ht="15.75" customHeight="1" x14ac:dyDescent="0.25">
      <c r="A2" s="4" t="s">
        <v>2</v>
      </c>
      <c r="B2" s="5"/>
      <c r="D2" s="3" t="s">
        <v>3</v>
      </c>
      <c r="E2" s="5"/>
      <c r="F2" s="6"/>
    </row>
    <row r="3" spans="1:6" ht="15.75" customHeight="1" x14ac:dyDescent="0.25">
      <c r="A3" s="4" t="s">
        <v>4</v>
      </c>
      <c r="B3" s="7" t="s">
        <v>5</v>
      </c>
      <c r="C3" s="8">
        <v>1.62</v>
      </c>
      <c r="D3" s="3" t="s">
        <v>6</v>
      </c>
      <c r="E3" s="6">
        <f>E2*16.387064</f>
        <v>0</v>
      </c>
    </row>
    <row r="4" spans="1:6" ht="15.75" customHeight="1" x14ac:dyDescent="0.25">
      <c r="A4" s="4" t="s">
        <v>7</v>
      </c>
      <c r="B4" s="9">
        <f>IF(B3="No",B2,B2*C3)</f>
        <v>0</v>
      </c>
      <c r="C4" s="4"/>
      <c r="D4" s="3"/>
      <c r="E4" s="6"/>
    </row>
    <row r="5" spans="1:6" ht="15.75" customHeight="1" x14ac:dyDescent="0.25">
      <c r="A5" s="10" t="s">
        <v>8</v>
      </c>
      <c r="B5" s="5"/>
    </row>
    <row r="6" spans="1:6" x14ac:dyDescent="0.3">
      <c r="A6" s="2" t="s">
        <v>9</v>
      </c>
    </row>
    <row r="7" spans="1:6" ht="15.75" customHeight="1" x14ac:dyDescent="0.25">
      <c r="A7" s="10" t="s">
        <v>10</v>
      </c>
      <c r="B7" s="5"/>
    </row>
    <row r="8" spans="1:6" ht="15.75" customHeight="1" x14ac:dyDescent="0.25">
      <c r="A8" s="10" t="s">
        <v>11</v>
      </c>
      <c r="B8" s="4">
        <v>4</v>
      </c>
    </row>
    <row r="9" spans="1:6" ht="15.75" customHeight="1" x14ac:dyDescent="0.25">
      <c r="C9" s="3" t="s">
        <v>12</v>
      </c>
      <c r="D9" s="10" t="s">
        <v>13</v>
      </c>
    </row>
    <row r="10" spans="1:6" ht="15.75" customHeight="1" x14ac:dyDescent="0.25">
      <c r="A10" s="4" t="s">
        <v>14</v>
      </c>
      <c r="B10" s="4" t="s">
        <v>5</v>
      </c>
      <c r="C10" s="8">
        <v>0.25</v>
      </c>
      <c r="D10" s="4">
        <f t="shared" ref="D10:D11" si="0">IF(B10="No",0,$B$4*C10)</f>
        <v>0</v>
      </c>
    </row>
    <row r="11" spans="1:6" ht="15.75" customHeight="1" x14ac:dyDescent="0.25">
      <c r="A11" s="4" t="s">
        <v>15</v>
      </c>
      <c r="B11" s="4" t="s">
        <v>5</v>
      </c>
      <c r="C11" s="8">
        <v>0.25</v>
      </c>
      <c r="D11" s="4">
        <f t="shared" si="0"/>
        <v>0</v>
      </c>
    </row>
    <row r="12" spans="1:6" ht="15.75" customHeight="1" x14ac:dyDescent="0.25">
      <c r="A12" s="4" t="s">
        <v>16</v>
      </c>
      <c r="B12" s="11"/>
      <c r="C12" s="8">
        <v>0.01</v>
      </c>
      <c r="D12" s="4">
        <f>IF(ISBLANK(B12),0,B4*B12*C12*2)</f>
        <v>0</v>
      </c>
    </row>
    <row r="13" spans="1:6" ht="15.75" customHeight="1" x14ac:dyDescent="0.25">
      <c r="A13" s="4" t="s">
        <v>17</v>
      </c>
      <c r="B13" s="4" t="s">
        <v>5</v>
      </c>
      <c r="C13" s="8">
        <v>0.08</v>
      </c>
      <c r="D13" s="4">
        <f t="shared" ref="D13:D14" si="1">IF(B13="No",0,$B$4*C13)</f>
        <v>0</v>
      </c>
    </row>
    <row r="14" spans="1:6" ht="15.75" customHeight="1" x14ac:dyDescent="0.25">
      <c r="A14" s="4" t="s">
        <v>18</v>
      </c>
      <c r="B14" s="4" t="s">
        <v>5</v>
      </c>
      <c r="C14" s="8">
        <v>-0.05</v>
      </c>
      <c r="D14" s="4">
        <f t="shared" si="1"/>
        <v>0</v>
      </c>
    </row>
    <row r="15" spans="1:6" ht="15.75" customHeight="1" x14ac:dyDescent="0.25">
      <c r="A15" s="4" t="s">
        <v>19</v>
      </c>
      <c r="B15" s="4">
        <v>2</v>
      </c>
      <c r="C15" s="8">
        <v>0.1</v>
      </c>
      <c r="D15" s="4">
        <f>B4*(B15-2)*C15</f>
        <v>0</v>
      </c>
    </row>
    <row r="16" spans="1:6" ht="15.75" customHeight="1" x14ac:dyDescent="0.25">
      <c r="A16" s="4" t="s">
        <v>20</v>
      </c>
      <c r="B16" s="4" t="s">
        <v>5</v>
      </c>
      <c r="C16" s="8">
        <v>0.05</v>
      </c>
      <c r="D16" s="4">
        <f t="shared" ref="D16:D24" si="2">IF(B16="No",0,$B$4*C16)</f>
        <v>0</v>
      </c>
    </row>
    <row r="17" spans="1:4" ht="15.75" customHeight="1" x14ac:dyDescent="0.25">
      <c r="A17" s="4" t="s">
        <v>21</v>
      </c>
      <c r="B17" s="4" t="s">
        <v>5</v>
      </c>
      <c r="C17" s="8">
        <v>0.1</v>
      </c>
      <c r="D17" s="4">
        <f t="shared" si="2"/>
        <v>0</v>
      </c>
    </row>
    <row r="18" spans="1:4" ht="15.75" customHeight="1" x14ac:dyDescent="0.25">
      <c r="A18" s="4" t="s">
        <v>22</v>
      </c>
      <c r="B18" s="4" t="s">
        <v>5</v>
      </c>
      <c r="C18" s="8">
        <v>-0.2</v>
      </c>
      <c r="D18" s="4">
        <f t="shared" si="2"/>
        <v>0</v>
      </c>
    </row>
    <row r="19" spans="1:4" ht="15.75" customHeight="1" x14ac:dyDescent="0.25">
      <c r="A19" s="4" t="s">
        <v>23</v>
      </c>
      <c r="B19" s="4" t="s">
        <v>5</v>
      </c>
      <c r="C19" s="8">
        <v>-0.1</v>
      </c>
      <c r="D19" s="4">
        <f t="shared" si="2"/>
        <v>0</v>
      </c>
    </row>
    <row r="20" spans="1:4" ht="15.75" customHeight="1" x14ac:dyDescent="0.25">
      <c r="A20" s="4" t="s">
        <v>24</v>
      </c>
      <c r="B20" s="4" t="s">
        <v>5</v>
      </c>
      <c r="C20" s="8">
        <v>0.3</v>
      </c>
      <c r="D20" s="4">
        <f t="shared" si="2"/>
        <v>0</v>
      </c>
    </row>
    <row r="21" spans="1:4" ht="15.75" customHeight="1" x14ac:dyDescent="0.25">
      <c r="A21" s="4" t="s">
        <v>25</v>
      </c>
      <c r="B21" s="4" t="s">
        <v>5</v>
      </c>
      <c r="C21" s="8">
        <v>0.25</v>
      </c>
      <c r="D21" s="4">
        <f t="shared" si="2"/>
        <v>0</v>
      </c>
    </row>
    <row r="22" spans="1:4" ht="15.75" customHeight="1" x14ac:dyDescent="0.25">
      <c r="A22" s="4" t="s">
        <v>26</v>
      </c>
      <c r="B22" s="4" t="s">
        <v>5</v>
      </c>
      <c r="C22" s="8">
        <v>0.25</v>
      </c>
      <c r="D22" s="4">
        <f t="shared" si="2"/>
        <v>0</v>
      </c>
    </row>
    <row r="23" spans="1:4" ht="15.75" customHeight="1" x14ac:dyDescent="0.25">
      <c r="A23" s="4" t="s">
        <v>27</v>
      </c>
      <c r="B23" s="4" t="s">
        <v>5</v>
      </c>
      <c r="C23" s="8">
        <v>0.15</v>
      </c>
      <c r="D23" s="4">
        <f t="shared" si="2"/>
        <v>0</v>
      </c>
    </row>
    <row r="24" spans="1:4" ht="15.75" customHeight="1" x14ac:dyDescent="0.25">
      <c r="A24" s="4" t="s">
        <v>28</v>
      </c>
      <c r="B24" s="4" t="s">
        <v>5</v>
      </c>
      <c r="C24" s="8">
        <v>-0.25</v>
      </c>
      <c r="D24" s="4">
        <f t="shared" si="2"/>
        <v>0</v>
      </c>
    </row>
    <row r="26" spans="1:4" ht="15.75" customHeight="1" x14ac:dyDescent="0.25">
      <c r="A26" s="10" t="s">
        <v>29</v>
      </c>
      <c r="B26" s="10">
        <f>B4+SUM(D10:D24)</f>
        <v>0</v>
      </c>
    </row>
    <row r="27" spans="1:4" ht="15.75" customHeight="1" x14ac:dyDescent="0.25">
      <c r="A27" s="10" t="s">
        <v>30</v>
      </c>
      <c r="B27" s="10">
        <f>IF(B5&gt;B7-(B8*175),B5,B7-(B8*175))</f>
        <v>0</v>
      </c>
    </row>
    <row r="28" spans="1:4" ht="15.75" customHeight="1" x14ac:dyDescent="0.4">
      <c r="A28" s="12" t="s">
        <v>31</v>
      </c>
      <c r="B28" s="13" t="e">
        <f>IF(ISBLANK(B27),0,B26/B27)</f>
        <v>#DIV/0!</v>
      </c>
    </row>
    <row r="29" spans="1:4" ht="15.75" customHeight="1" x14ac:dyDescent="0.4">
      <c r="A29" s="14" t="s">
        <v>32</v>
      </c>
      <c r="B29" s="15" t="e">
        <f>IF(ISBLANK(B27),"",IF(B28&lt;0.84,"U6",IF(AND(B28&gt;=0.84,B28&lt;1),"U5",IF(AND(B28&gt;=1,B28&lt;1.55,B11="No"),"U4", IF(AND(B28&gt;=1,B28&lt;1.55,B11="Yes"),"U3", IF(AND(B28&gt;=1.55,B11="No"),"U2",IF(AND(B28&gt;=1.55,B11="Yes"),"U1","Error")))))))</f>
        <v>#DIV/0!</v>
      </c>
      <c r="C29" s="10" t="str">
        <f>IF(B11="Yes","AWD","2WD")</f>
        <v>2WD</v>
      </c>
    </row>
    <row r="31" spans="1:4" ht="15.75" customHeight="1" x14ac:dyDescent="0.25">
      <c r="A31" s="10" t="s">
        <v>33</v>
      </c>
    </row>
    <row r="32" spans="1:4" ht="15.75" customHeight="1" x14ac:dyDescent="0.25">
      <c r="A32" s="10" t="s">
        <v>34</v>
      </c>
    </row>
    <row r="33" spans="1:1" ht="15.75" customHeight="1" x14ac:dyDescent="0.25">
      <c r="A33" s="10" t="s">
        <v>35</v>
      </c>
    </row>
    <row r="34" spans="1:1" ht="15.75" customHeight="1" x14ac:dyDescent="0.25">
      <c r="A34" s="10" t="s">
        <v>36</v>
      </c>
    </row>
    <row r="35" spans="1:1" ht="15.75" customHeight="1" x14ac:dyDescent="0.25">
      <c r="A35" s="10" t="s">
        <v>37</v>
      </c>
    </row>
    <row r="36" spans="1:1" ht="15.75" customHeight="1" x14ac:dyDescent="0.25">
      <c r="A36" s="10" t="s">
        <v>38</v>
      </c>
    </row>
  </sheetData>
  <dataValidations count="3">
    <dataValidation type="list" allowBlank="1" showErrorMessage="1" sqref="B8" xr:uid="{00000000-0002-0000-0000-000000000000}">
      <formula1>"2,3,4,5,6,7,8"</formula1>
    </dataValidation>
    <dataValidation type="list" allowBlank="1" showErrorMessage="1" sqref="B15" xr:uid="{00000000-0002-0000-0000-000001000000}">
      <formula1>"2,3,4,5"</formula1>
    </dataValidation>
    <dataValidation type="list" allowBlank="1" showErrorMessage="1" sqref="B3 B10:B11 B13:B14 B16:B24" xr:uid="{00000000-0002-0000-0000-000002000000}">
      <formula1>"No,Yes"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</dc:creator>
  <cp:lastModifiedBy>Patrick M</cp:lastModifiedBy>
  <dcterms:created xsi:type="dcterms:W3CDTF">2024-03-04T16:38:16Z</dcterms:created>
  <dcterms:modified xsi:type="dcterms:W3CDTF">2024-03-04T16:38:16Z</dcterms:modified>
</cp:coreProperties>
</file>