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L:\L2750\Race 2-28-24\Docs\"/>
    </mc:Choice>
  </mc:AlternateContent>
  <xr:revisionPtr revIDLastSave="0" documentId="8_{6698C8FF-5AC5-403F-A5AF-63061956B9E6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38" i="1" l="1"/>
  <c r="C37" i="1"/>
  <c r="B35" i="1"/>
  <c r="D32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B4" i="1"/>
  <c r="E3" i="1"/>
  <c r="F2" i="1"/>
  <c r="D20" i="1" l="1"/>
  <c r="B34" i="1" s="1"/>
  <c r="B36" i="1" s="1"/>
  <c r="B37" i="1" s="1"/>
</calcChain>
</file>

<file path=xl/sharedStrings.xml><?xml version="1.0" encoding="utf-8"?>
<sst xmlns="http://schemas.openxmlformats.org/spreadsheetml/2006/main" count="70" uniqueCount="49">
  <si>
    <t>Street Prepared Classification</t>
  </si>
  <si>
    <t>Cubic inches calculation</t>
  </si>
  <si>
    <t>cc</t>
  </si>
  <si>
    <t>Enter engine displacement (cc)</t>
  </si>
  <si>
    <t>Enter cubic inches</t>
  </si>
  <si>
    <t>Rotary engine? (side port)</t>
  </si>
  <si>
    <t>No</t>
  </si>
  <si>
    <t>Result in cc</t>
  </si>
  <si>
    <t>Actual displacement (cc)</t>
  </si>
  <si>
    <t>Enter vehicle curb weight (lb)</t>
  </si>
  <si>
    <t>OR</t>
  </si>
  <si>
    <t>Enter GVWR (lb), and</t>
  </si>
  <si>
    <t>Select number of passenger seats</t>
  </si>
  <si>
    <t>Factor</t>
  </si>
  <si>
    <t>Adjustment (cc)</t>
  </si>
  <si>
    <t>Variable valve timing?</t>
  </si>
  <si>
    <t>Four-wheel drive or AWD?</t>
  </si>
  <si>
    <t>Wheel size difference (diameter and width) per 0.5 inch (enter total inches)</t>
  </si>
  <si>
    <t>Tire treadwear rating less than 100?</t>
  </si>
  <si>
    <t>Non-stock antiroll bars</t>
  </si>
  <si>
    <t>Non-stock springs</t>
  </si>
  <si>
    <t>Modified suspension</t>
  </si>
  <si>
    <t>(other than shocks, alignment, and bolt-on reinforcement)</t>
  </si>
  <si>
    <t>6-point roll cage?</t>
  </si>
  <si>
    <t>Intact interior with full cage</t>
  </si>
  <si>
    <t>Excessive lightening</t>
  </si>
  <si>
    <t>Select number of valves per cylinder (not including stratified charge)</t>
  </si>
  <si>
    <t>More than one camshaft per bank of cylinders (e.g. DOHC)</t>
  </si>
  <si>
    <t>V type engine configuration?</t>
  </si>
  <si>
    <t>1 venturi or injector per 4 or more cylinders?</t>
  </si>
  <si>
    <t>1 venturi or injector per 2 cylinders?</t>
  </si>
  <si>
    <t>Non-stock exhaust manifold</t>
  </si>
  <si>
    <t>Non-stock induction</t>
  </si>
  <si>
    <t>Turbocharger?</t>
  </si>
  <si>
    <t>Supercharger?</t>
  </si>
  <si>
    <t>Intercooler?</t>
  </si>
  <si>
    <t>Excessive sound (over 96 dB) at 50 feet?</t>
  </si>
  <si>
    <t>Nitrous oxide (mandatory fire system) + 1 Class</t>
  </si>
  <si>
    <t>Diesel?</t>
  </si>
  <si>
    <t>Adjusted Displacement (cc)</t>
  </si>
  <si>
    <t>Vehicle Weight (lb)</t>
  </si>
  <si>
    <t>Displacement Per Pound (cc/lb)</t>
  </si>
  <si>
    <t>Class</t>
  </si>
  <si>
    <t>Class S1 - Street Prepared 1 1.500 and above cc/lb</t>
  </si>
  <si>
    <t>Class S2 - Street Prepared 2 2WD 1.500 and above cc/lb</t>
  </si>
  <si>
    <t>Class S3 - Street Prepared 3 Less than 1.500 cc/lb</t>
  </si>
  <si>
    <t>Class S4 - Street Prepared 4 2WD Less than 1.500 cc/lb</t>
  </si>
  <si>
    <t>Class S5 - Street Prepared 5 Less than 1.060 cc/lb</t>
  </si>
  <si>
    <t>Class S6 - Street Prepared 6 Less than 0.900 cc/lb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</si>
</sst>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color rgb="FF000000"/>
      <name val="Arial"/>
      <scheme val="minor"/>
    </font>
    <font>
      <b/>
      <sz val="18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4"/>
      <color theme="1"/>
      <name val="Arial"/>
      <scheme val="minor"/>
    </font>
    <font>
      <b/>
      <sz val="14"/>
      <color theme="1"/>
      <name val="Arial"/>
    </font>
    <font>
      <b/>
      <sz val="12"/>
      <color rgb="FFFF0000"/>
      <name val="Arial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/>
    <xf numFmtId="2" fontId="3" fillId="0" borderId="0" xfId="0" applyNumberFormat="1" applyFont="1"/>
    <xf numFmtId="0" fontId="4" fillId="0" borderId="0" xfId="0" applyFont="1" applyAlignment="1">
      <alignment horizontal="right"/>
    </xf>
    <xf numFmtId="2" fontId="4" fillId="0" borderId="2" xfId="0" applyNumberFormat="1" applyFont="1" applyBorder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right"/>
    </xf>
    <xf numFmtId="0" fontId="4" fillId="0" borderId="1" xfId="0" applyFont="1" applyBorder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4"/>
  <sheetViews>
    <sheetView tabSelected="1" workbookViewId="0">
      <selection activeCell="A34" sqref="A34"/>
    </sheetView>
  </sheetViews>
  <sheetFormatPr defaultColWidth="12.6328125" defaultRowHeight="15.75" customHeight="1" x14ac:dyDescent="0.25"/>
  <cols>
    <col min="1" max="1" width="61.36328125" bestFit="1" customWidth="1"/>
    <col min="3" max="3" width="10.08984375" customWidth="1"/>
    <col min="4" max="4" width="15.08984375" customWidth="1"/>
    <col min="5" max="5" width="12.36328125" customWidth="1"/>
    <col min="6" max="6" width="13.6328125" customWidth="1"/>
  </cols>
  <sheetData>
    <row r="1" spans="1:6" ht="23" x14ac:dyDescent="0.5">
      <c r="A1" s="1" t="s">
        <v>0</v>
      </c>
      <c r="D1" s="2" t="s">
        <v>1</v>
      </c>
      <c r="F1" s="3" t="s">
        <v>2</v>
      </c>
    </row>
    <row r="2" spans="1:6" ht="15.75" customHeight="1" x14ac:dyDescent="0.25">
      <c r="A2" s="4" t="s">
        <v>3</v>
      </c>
      <c r="B2" s="5"/>
      <c r="D2" s="3" t="s">
        <v>4</v>
      </c>
      <c r="E2" s="5"/>
      <c r="F2" s="6">
        <f>E2*16.387064</f>
        <v>0</v>
      </c>
    </row>
    <row r="3" spans="1:6" ht="15.75" customHeight="1" x14ac:dyDescent="0.25">
      <c r="A3" s="4" t="s">
        <v>5</v>
      </c>
      <c r="B3" s="4" t="s">
        <v>6</v>
      </c>
      <c r="C3" s="7">
        <v>1.62</v>
      </c>
      <c r="D3" s="7" t="s">
        <v>7</v>
      </c>
      <c r="E3" s="8">
        <f>E2*16.387064</f>
        <v>0</v>
      </c>
    </row>
    <row r="4" spans="1:6" ht="15.75" customHeight="1" x14ac:dyDescent="0.25">
      <c r="A4" s="9" t="s">
        <v>8</v>
      </c>
      <c r="B4" s="9">
        <f>IF(B3="No",B2,B2*C3)</f>
        <v>0</v>
      </c>
      <c r="D4" s="7"/>
    </row>
    <row r="5" spans="1:6" ht="15.75" customHeight="1" x14ac:dyDescent="0.25">
      <c r="A5" s="9" t="s">
        <v>9</v>
      </c>
      <c r="B5" s="5"/>
    </row>
    <row r="6" spans="1:6" x14ac:dyDescent="0.3">
      <c r="A6" s="2" t="s">
        <v>10</v>
      </c>
    </row>
    <row r="7" spans="1:6" ht="15.75" customHeight="1" x14ac:dyDescent="0.25">
      <c r="A7" s="9" t="s">
        <v>11</v>
      </c>
      <c r="B7" s="5"/>
    </row>
    <row r="8" spans="1:6" ht="15.75" customHeight="1" x14ac:dyDescent="0.25">
      <c r="A8" s="4" t="s">
        <v>12</v>
      </c>
      <c r="B8" s="10">
        <v>4</v>
      </c>
    </row>
    <row r="9" spans="1:6" ht="15.75" customHeight="1" x14ac:dyDescent="0.25">
      <c r="C9" s="3" t="s">
        <v>13</v>
      </c>
      <c r="D9" s="9" t="s">
        <v>14</v>
      </c>
    </row>
    <row r="10" spans="1:6" ht="15.75" customHeight="1" x14ac:dyDescent="0.25">
      <c r="A10" s="4" t="s">
        <v>15</v>
      </c>
      <c r="B10" s="4" t="s">
        <v>6</v>
      </c>
      <c r="C10" s="7">
        <v>0.25</v>
      </c>
      <c r="D10" s="4">
        <f t="shared" ref="D10:D11" si="0">IF(B10="No",0,$B$4*C10)</f>
        <v>0</v>
      </c>
    </row>
    <row r="11" spans="1:6" ht="15.75" customHeight="1" x14ac:dyDescent="0.25">
      <c r="A11" s="4" t="s">
        <v>16</v>
      </c>
      <c r="B11" s="4" t="s">
        <v>6</v>
      </c>
      <c r="C11" s="7">
        <v>0.25</v>
      </c>
      <c r="D11" s="4">
        <f t="shared" si="0"/>
        <v>0</v>
      </c>
    </row>
    <row r="12" spans="1:6" ht="15.75" customHeight="1" x14ac:dyDescent="0.25">
      <c r="A12" s="4" t="s">
        <v>17</v>
      </c>
      <c r="B12" s="11"/>
      <c r="C12" s="7">
        <v>0.01</v>
      </c>
      <c r="D12" s="4">
        <f>IF(ISBLANK(B12),0,B4*B12*C12*2)</f>
        <v>0</v>
      </c>
    </row>
    <row r="13" spans="1:6" ht="15.75" customHeight="1" x14ac:dyDescent="0.25">
      <c r="A13" s="4" t="s">
        <v>18</v>
      </c>
      <c r="B13" s="4" t="s">
        <v>6</v>
      </c>
      <c r="C13" s="7">
        <v>0.08</v>
      </c>
      <c r="D13" s="4">
        <f t="shared" ref="D13:D19" si="1">IF(B13="No",0,$B$4*C13)</f>
        <v>0</v>
      </c>
    </row>
    <row r="14" spans="1:6" ht="15.75" customHeight="1" x14ac:dyDescent="0.25">
      <c r="A14" s="4" t="s">
        <v>19</v>
      </c>
      <c r="B14" s="4" t="s">
        <v>6</v>
      </c>
      <c r="C14" s="7">
        <v>0.05</v>
      </c>
      <c r="D14" s="4">
        <f t="shared" si="1"/>
        <v>0</v>
      </c>
    </row>
    <row r="15" spans="1:6" ht="15.75" customHeight="1" x14ac:dyDescent="0.25">
      <c r="A15" s="4" t="s">
        <v>20</v>
      </c>
      <c r="B15" s="4" t="s">
        <v>6</v>
      </c>
      <c r="C15" s="7">
        <v>0.05</v>
      </c>
      <c r="D15" s="4">
        <f t="shared" si="1"/>
        <v>0</v>
      </c>
    </row>
    <row r="16" spans="1:6" ht="15.75" customHeight="1" x14ac:dyDescent="0.25">
      <c r="A16" s="4" t="s">
        <v>21</v>
      </c>
      <c r="B16" s="4" t="s">
        <v>6</v>
      </c>
      <c r="C16" s="7">
        <v>0.05</v>
      </c>
      <c r="D16" s="4">
        <f t="shared" si="1"/>
        <v>0</v>
      </c>
      <c r="E16" s="4" t="s">
        <v>22</v>
      </c>
    </row>
    <row r="17" spans="1:4" ht="15.75" customHeight="1" x14ac:dyDescent="0.25">
      <c r="A17" s="4" t="s">
        <v>23</v>
      </c>
      <c r="B17" s="4" t="s">
        <v>6</v>
      </c>
      <c r="C17" s="7">
        <v>-0.2</v>
      </c>
      <c r="D17" s="4">
        <f t="shared" si="1"/>
        <v>0</v>
      </c>
    </row>
    <row r="18" spans="1:4" ht="15.75" customHeight="1" x14ac:dyDescent="0.25">
      <c r="A18" s="4" t="s">
        <v>24</v>
      </c>
      <c r="B18" s="4" t="s">
        <v>6</v>
      </c>
      <c r="C18" s="7">
        <v>-0.05</v>
      </c>
      <c r="D18" s="4">
        <f t="shared" si="1"/>
        <v>0</v>
      </c>
    </row>
    <row r="19" spans="1:4" ht="15.75" customHeight="1" x14ac:dyDescent="0.25">
      <c r="A19" s="4" t="s">
        <v>25</v>
      </c>
      <c r="B19" s="4" t="s">
        <v>6</v>
      </c>
      <c r="C19" s="7">
        <v>0.15</v>
      </c>
      <c r="D19" s="4">
        <f t="shared" si="1"/>
        <v>0</v>
      </c>
    </row>
    <row r="20" spans="1:4" ht="15.75" customHeight="1" x14ac:dyDescent="0.25">
      <c r="A20" s="4" t="s">
        <v>26</v>
      </c>
      <c r="B20" s="7">
        <v>2</v>
      </c>
      <c r="C20" s="7">
        <v>0.1</v>
      </c>
      <c r="D20" s="4">
        <f>$B$4*(B20-2)*C20</f>
        <v>0</v>
      </c>
    </row>
    <row r="21" spans="1:4" ht="15.75" customHeight="1" x14ac:dyDescent="0.25">
      <c r="A21" s="4" t="s">
        <v>27</v>
      </c>
      <c r="B21" s="4" t="s">
        <v>6</v>
      </c>
      <c r="C21" s="7">
        <v>0.05</v>
      </c>
      <c r="D21" s="4">
        <f t="shared" ref="D21:D30" si="2">IF(B21="No",0,$B$4*C21)</f>
        <v>0</v>
      </c>
    </row>
    <row r="22" spans="1:4" ht="15.75" customHeight="1" x14ac:dyDescent="0.25">
      <c r="A22" s="4" t="s">
        <v>28</v>
      </c>
      <c r="B22" s="4" t="s">
        <v>6</v>
      </c>
      <c r="C22" s="7">
        <v>0.1</v>
      </c>
      <c r="D22" s="4">
        <f t="shared" si="2"/>
        <v>0</v>
      </c>
    </row>
    <row r="23" spans="1:4" ht="15.75" customHeight="1" x14ac:dyDescent="0.25">
      <c r="A23" s="4" t="s">
        <v>29</v>
      </c>
      <c r="B23" s="4" t="s">
        <v>6</v>
      </c>
      <c r="C23" s="7">
        <v>-0.2</v>
      </c>
      <c r="D23" s="4">
        <f t="shared" si="2"/>
        <v>0</v>
      </c>
    </row>
    <row r="24" spans="1:4" ht="15.75" customHeight="1" x14ac:dyDescent="0.25">
      <c r="A24" s="4" t="s">
        <v>30</v>
      </c>
      <c r="B24" s="4" t="s">
        <v>6</v>
      </c>
      <c r="C24" s="7">
        <v>-0.1</v>
      </c>
      <c r="D24" s="4">
        <f t="shared" si="2"/>
        <v>0</v>
      </c>
    </row>
    <row r="25" spans="1:4" ht="15.75" customHeight="1" x14ac:dyDescent="0.25">
      <c r="A25" s="4" t="s">
        <v>31</v>
      </c>
      <c r="B25" s="4" t="s">
        <v>6</v>
      </c>
      <c r="C25" s="7">
        <v>0.1</v>
      </c>
      <c r="D25" s="4">
        <f t="shared" si="2"/>
        <v>0</v>
      </c>
    </row>
    <row r="26" spans="1:4" ht="15.75" customHeight="1" x14ac:dyDescent="0.25">
      <c r="A26" s="4" t="s">
        <v>32</v>
      </c>
      <c r="B26" s="4" t="s">
        <v>6</v>
      </c>
      <c r="C26" s="7">
        <v>0.1</v>
      </c>
      <c r="D26" s="4">
        <f t="shared" si="2"/>
        <v>0</v>
      </c>
    </row>
    <row r="27" spans="1:4" ht="15.75" customHeight="1" x14ac:dyDescent="0.25">
      <c r="A27" s="4" t="s">
        <v>33</v>
      </c>
      <c r="B27" s="4" t="s">
        <v>6</v>
      </c>
      <c r="C27" s="7">
        <v>0.3</v>
      </c>
      <c r="D27" s="4">
        <f t="shared" si="2"/>
        <v>0</v>
      </c>
    </row>
    <row r="28" spans="1:4" ht="15.75" customHeight="1" x14ac:dyDescent="0.25">
      <c r="A28" s="4" t="s">
        <v>34</v>
      </c>
      <c r="B28" s="4" t="s">
        <v>6</v>
      </c>
      <c r="C28" s="7">
        <v>0.25</v>
      </c>
      <c r="D28" s="4">
        <f t="shared" si="2"/>
        <v>0</v>
      </c>
    </row>
    <row r="29" spans="1:4" ht="15.75" customHeight="1" x14ac:dyDescent="0.25">
      <c r="A29" s="4" t="s">
        <v>35</v>
      </c>
      <c r="B29" s="4" t="s">
        <v>6</v>
      </c>
      <c r="C29" s="7">
        <v>0.25</v>
      </c>
      <c r="D29" s="4">
        <f t="shared" si="2"/>
        <v>0</v>
      </c>
    </row>
    <row r="30" spans="1:4" ht="15.75" customHeight="1" x14ac:dyDescent="0.25">
      <c r="A30" s="4" t="s">
        <v>36</v>
      </c>
      <c r="B30" s="4" t="s">
        <v>6</v>
      </c>
      <c r="C30" s="7">
        <v>0.15</v>
      </c>
      <c r="D30" s="4">
        <f t="shared" si="2"/>
        <v>0</v>
      </c>
    </row>
    <row r="31" spans="1:4" ht="15.75" customHeight="1" x14ac:dyDescent="0.25">
      <c r="A31" s="4" t="s">
        <v>37</v>
      </c>
      <c r="B31" s="4" t="s">
        <v>6</v>
      </c>
      <c r="C31" s="7"/>
      <c r="D31" s="4"/>
    </row>
    <row r="32" spans="1:4" ht="15.75" customHeight="1" x14ac:dyDescent="0.25">
      <c r="A32" s="4" t="s">
        <v>38</v>
      </c>
      <c r="B32" s="4" t="s">
        <v>6</v>
      </c>
      <c r="C32" s="7">
        <v>-0.25</v>
      </c>
      <c r="D32" s="4">
        <f>IF(B32="No",0,$B$4*C32)</f>
        <v>0</v>
      </c>
    </row>
    <row r="34" spans="1:3" ht="15.75" customHeight="1" x14ac:dyDescent="0.25">
      <c r="A34" s="9" t="s">
        <v>39</v>
      </c>
      <c r="B34" s="9">
        <f>B4+SUM(D10:D32)</f>
        <v>0</v>
      </c>
    </row>
    <row r="35" spans="1:3" ht="15.75" customHeight="1" x14ac:dyDescent="0.25">
      <c r="A35" s="9" t="s">
        <v>40</v>
      </c>
      <c r="B35" s="9">
        <f>IF(B5&gt;B7-(B8*175),B5,B7-(B8*175))</f>
        <v>0</v>
      </c>
    </row>
    <row r="36" spans="1:3" ht="15.75" customHeight="1" x14ac:dyDescent="0.4">
      <c r="A36" s="12" t="s">
        <v>41</v>
      </c>
      <c r="B36" s="13" t="e">
        <f>IF(ISBLANK(B35),0,B34/B35)</f>
        <v>#DIV/0!</v>
      </c>
    </row>
    <row r="37" spans="1:3" ht="15.75" customHeight="1" x14ac:dyDescent="0.4">
      <c r="A37" s="14" t="s">
        <v>42</v>
      </c>
      <c r="B37" s="15" t="e">
        <f>IF(ISBLANK(B35),"",IF(B36&lt;0.9,"SP6",IF(AND(B36&gt;=0.9,B36&lt;1.06),"SP5",IF(AND(B36&gt;=1.06,B36&lt;1.5,B11="No"),"SP4", IF(AND(B36&gt;=1.06,B36&lt;1.5,B11="Yes"),"SP3", IF(AND(B36&gt;=1.5,B11="No"),"SP2",IF(AND(B36&gt;=1.5,B11="Yes"),"SP1","Error")))))))</f>
        <v>#DIV/0!</v>
      </c>
      <c r="C37" s="9" t="str">
        <f>IF(B11="Yes","AWD","2WD")</f>
        <v>2WD</v>
      </c>
    </row>
    <row r="38" spans="1:3" ht="15.75" customHeight="1" x14ac:dyDescent="0.35">
      <c r="B38" s="16" t="str">
        <f>IF(B31="Yes","Add one class to above","")</f>
        <v/>
      </c>
    </row>
    <row r="39" spans="1:3" ht="15.75" customHeight="1" x14ac:dyDescent="0.25">
      <c r="A39" s="9" t="s">
        <v>43</v>
      </c>
    </row>
    <row r="40" spans="1:3" ht="15.75" customHeight="1" x14ac:dyDescent="0.25">
      <c r="A40" s="9" t="s">
        <v>44</v>
      </c>
    </row>
    <row r="41" spans="1:3" ht="15.75" customHeight="1" x14ac:dyDescent="0.25">
      <c r="A41" s="9" t="s">
        <v>45</v>
      </c>
    </row>
    <row r="42" spans="1:3" ht="15.75" customHeight="1" x14ac:dyDescent="0.25">
      <c r="A42" s="9" t="s">
        <v>46</v>
      </c>
    </row>
    <row r="43" spans="1:3" ht="15.75" customHeight="1" x14ac:dyDescent="0.25">
      <c r="A43" s="9" t="s">
        <v>47</v>
      </c>
    </row>
    <row r="44" spans="1:3" ht="15.75" customHeight="1" x14ac:dyDescent="0.25">
      <c r="A44" s="9" t="s">
        <v>48</v>
      </c>
    </row>
  </sheetData>
  <dataValidations count="3">
    <dataValidation type="list" allowBlank="1" showErrorMessage="1" sqref="B8" xr:uid="{00000000-0002-0000-0000-000000000000}">
      <formula1>"2,3,4,5,6,7,8"</formula1>
    </dataValidation>
    <dataValidation type="list" allowBlank="1" showErrorMessage="1" sqref="B20" xr:uid="{00000000-0002-0000-0000-000001000000}">
      <formula1>"2,3,4,5"</formula1>
    </dataValidation>
    <dataValidation type="list" allowBlank="1" showErrorMessage="1" sqref="B3 B10:B11 B13:B19 B21:B32" xr:uid="{00000000-0002-0000-0000-000002000000}">
      <formula1>"No,Yes"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</dc:creator>
  <cp:lastModifiedBy>Patrick M</cp:lastModifiedBy>
  <dcterms:created xsi:type="dcterms:W3CDTF">2024-03-04T16:36:22Z</dcterms:created>
  <dcterms:modified xsi:type="dcterms:W3CDTF">2024-03-04T16:36:22Z</dcterms:modified>
</cp:coreProperties>
</file>